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Arkusz1!$A$1:$R$42</definedName>
  </definedNames>
  <calcPr calcId="145621"/>
</workbook>
</file>

<file path=xl/calcChain.xml><?xml version="1.0" encoding="utf-8"?>
<calcChain xmlns="http://schemas.openxmlformats.org/spreadsheetml/2006/main">
  <c r="E35" i="1" l="1"/>
  <c r="F35" i="1"/>
  <c r="G35" i="1"/>
  <c r="R28" i="1"/>
  <c r="H24" i="1"/>
  <c r="G24" i="1"/>
  <c r="F24" i="1"/>
  <c r="G11" i="1"/>
  <c r="G10" i="1" s="1"/>
  <c r="H11" i="1"/>
  <c r="F11" i="1"/>
  <c r="R17" i="1"/>
  <c r="R16" i="1"/>
  <c r="I11" i="1"/>
  <c r="I10" i="1" s="1"/>
  <c r="I24" i="1"/>
  <c r="R27" i="1"/>
  <c r="E27" i="1"/>
  <c r="E24" i="1" s="1"/>
  <c r="R32" i="1"/>
  <c r="R20" i="1"/>
  <c r="R21" i="1"/>
  <c r="R22" i="1"/>
  <c r="R12" i="1"/>
  <c r="G18" i="1"/>
  <c r="H18" i="1"/>
  <c r="I18" i="1"/>
  <c r="H10" i="1"/>
  <c r="H35" i="1"/>
  <c r="I35" i="1"/>
  <c r="R26" i="1"/>
  <c r="R24" i="1" s="1"/>
  <c r="F18" i="1"/>
  <c r="E18" i="1"/>
  <c r="R19" i="1"/>
  <c r="R14" i="1"/>
  <c r="R15" i="1"/>
  <c r="R37" i="1"/>
  <c r="R42" i="1"/>
  <c r="R13" i="1"/>
  <c r="E13" i="1"/>
  <c r="E11" i="1" s="1"/>
  <c r="R18" i="1" l="1"/>
  <c r="R11" i="1"/>
  <c r="F10" i="1"/>
  <c r="H23" i="1"/>
  <c r="E8" i="1"/>
  <c r="H9" i="1"/>
  <c r="I9" i="1"/>
  <c r="G9" i="1"/>
  <c r="E10" i="1"/>
  <c r="E9" i="1"/>
  <c r="F9" i="1"/>
  <c r="R8" i="1"/>
  <c r="F8" i="1"/>
  <c r="H8" i="1"/>
  <c r="H7" i="1" s="1"/>
  <c r="I8" i="1"/>
  <c r="G8" i="1"/>
  <c r="I23" i="1"/>
  <c r="G23" i="1"/>
  <c r="R35" i="1"/>
  <c r="F23" i="1"/>
  <c r="E7" i="1" l="1"/>
  <c r="R10" i="1"/>
  <c r="R23" i="1"/>
  <c r="R9" i="1"/>
  <c r="R7" i="1" s="1"/>
  <c r="F7" i="1"/>
  <c r="G7" i="1"/>
  <c r="I7" i="1"/>
</calcChain>
</file>

<file path=xl/sharedStrings.xml><?xml version="1.0" encoding="utf-8"?>
<sst xmlns="http://schemas.openxmlformats.org/spreadsheetml/2006/main" count="96" uniqueCount="61">
  <si>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</si>
  <si>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</si>
  <si>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</si>
  <si>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</si>
  <si>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</si>
  <si>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</si>
  <si>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</si>
  <si>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</si>
  <si>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</si>
  <si>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</si>
  <si>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</si>
  <si>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</si>
  <si>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</si>
  <si>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</si>
  <si>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</si>
  <si>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</si>
  <si>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</si>
  <si>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</si>
  <si>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</si>
  <si>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</si>
  <si>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</si>
  <si>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</si>
  <si>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</si>
  <si>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Projekt Bądź aktywny odniesiesz sukces.</t>
  </si>
  <si>
    <t xml:space="preserve">Przekazanie zadań transportu zbiorowego w zakresie przejazdów na liniach kolejowych łączących Wołomin z Warszawą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</si>
  <si>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</si>
  <si>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</si>
  <si>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</si>
  <si>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</si>
  <si>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</si>
  <si>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</si>
  <si>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</si>
  <si>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</si>
  <si>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</si>
  <si>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</si>
  <si>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</si>
  <si>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</si>
  <si>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</si>
  <si>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</si>
  <si>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</si>
  <si>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</si>
  <si>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</si>
  <si>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</si>
  <si>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</si>
  <si>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</si>
  <si>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</si>
  <si>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Limity wydatków w poszczególnych latach (wszystkie lata)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</si>
  <si>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</si>
  <si>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</si>
  <si>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</si>
  <si>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</si>
  <si>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</si>
  <si>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</si>
  <si>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</si>
  <si>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</si>
  <si>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 xml:space="preserve">Wykaz przedsięwzięć wieloletnich do WPF </t>
  </si>
  <si>
    <t>Projekt "Wiedza i umiejętności kluczem do przyszłości"</t>
  </si>
  <si>
    <t>LO Urle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</si>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</sst>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1" xfId="0" applyFill="1" applyBorder="1"/>
    <xf numFmtId="4" fontId="5" fillId="4" borderId="22" xfId="0" applyNumberFormat="1" applyFont="1" applyFill="1" applyBorder="1" applyAlignment="1">
      <alignment horizontal="right" wrapText="1"/>
    </xf>
    <xf numFmtId="0" fontId="0" fillId="5" borderId="21" xfId="0" applyFill="1" applyBorder="1"/>
    <xf numFmtId="4" fontId="4" fillId="5" borderId="22" xfId="0" applyNumberFormat="1" applyFont="1" applyFill="1" applyBorder="1" applyAlignment="1">
      <alignment horizontal="right" wrapText="1"/>
    </xf>
    <xf numFmtId="4" fontId="5" fillId="5" borderId="22" xfId="0" applyNumberFormat="1" applyFont="1" applyFill="1" applyBorder="1" applyAlignment="1">
      <alignment horizontal="right" wrapText="1"/>
    </xf>
    <xf numFmtId="0" fontId="0" fillId="2" borderId="21" xfId="0" applyFill="1" applyBorder="1"/>
    <xf numFmtId="4" fontId="4" fillId="0" borderId="22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3" borderId="21" xfId="0" applyFill="1" applyBorder="1"/>
    <xf numFmtId="4" fontId="4" fillId="5" borderId="25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4" fillId="2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164" fontId="4" fillId="0" borderId="17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wrapText="1"/>
    </xf>
    <xf numFmtId="4" fontId="4" fillId="0" borderId="18" xfId="0" applyNumberFormat="1" applyFont="1" applyBorder="1" applyAlignment="1">
      <alignment horizontal="right" wrapText="1"/>
    </xf>
    <xf numFmtId="0" fontId="0" fillId="4" borderId="11" xfId="0" applyFill="1" applyBorder="1"/>
    <xf numFmtId="0" fontId="4" fillId="4" borderId="4" xfId="0" applyFont="1" applyFill="1" applyBorder="1" applyAlignment="1">
      <alignment horizontal="left" wrapText="1"/>
    </xf>
    <xf numFmtId="164" fontId="4" fillId="4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4" fontId="4" fillId="4" borderId="12" xfId="0" applyNumberFormat="1" applyFont="1" applyFill="1" applyBorder="1" applyAlignment="1">
      <alignment horizontal="right" wrapText="1"/>
    </xf>
    <xf numFmtId="0" fontId="5" fillId="0" borderId="17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164" fontId="5" fillId="0" borderId="17" xfId="0" applyNumberFormat="1" applyFont="1" applyBorder="1" applyAlignment="1">
      <alignment horizontal="right" wrapText="1"/>
    </xf>
    <xf numFmtId="4" fontId="5" fillId="0" borderId="17" xfId="0" applyNumberFormat="1" applyFont="1" applyBorder="1" applyAlignment="1">
      <alignment horizontal="right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zoomScaleSheetLayoutView="62" workbookViewId="0">
      <selection activeCell="D2" sqref="D2:G2"/>
    </sheetView>
  </sheetViews>
  <sheetFormatPr defaultRowHeight="14.25"/>
  <cols>
    <col min="1" max="1" width="5.5" customWidth="1"/>
    <col min="2" max="2" width="39.25" customWidth="1"/>
    <col min="3" max="3" width="18.25" customWidth="1"/>
    <col min="5" max="5" width="12.375" customWidth="1"/>
    <col min="6" max="6" width="12.625" customWidth="1"/>
    <col min="7" max="9" width="10.625" customWidth="1"/>
    <col min="10" max="10" width="4.875" customWidth="1"/>
    <col min="11" max="12" width="4.625" customWidth="1"/>
    <col min="13" max="14" width="4.375" customWidth="1"/>
    <col min="15" max="15" width="4.75" customWidth="1"/>
    <col min="16" max="16" width="4.125" customWidth="1"/>
    <col min="17" max="17" width="5.375" customWidth="1"/>
    <col min="18" max="18" width="12.375" customWidth="1"/>
  </cols>
  <sheetData>
    <row r="1" spans="1:18" ht="15">
      <c r="B1" s="1"/>
    </row>
    <row r="2" spans="1:18" ht="26.25" customHeight="1">
      <c r="B2" s="2"/>
      <c r="D2" s="8" t="s">
        <v>55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6.25" customHeight="1" thickBot="1">
      <c r="B3" s="3"/>
    </row>
    <row r="4" spans="1:18" ht="26.25" customHeight="1">
      <c r="A4" s="36" t="s">
        <v>42</v>
      </c>
      <c r="B4" s="86" t="s">
        <v>0</v>
      </c>
      <c r="C4" s="89" t="s">
        <v>44</v>
      </c>
      <c r="D4" s="48" t="s">
        <v>34</v>
      </c>
      <c r="E4" s="48" t="s">
        <v>2</v>
      </c>
      <c r="F4" s="86" t="s">
        <v>46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5" t="s">
        <v>37</v>
      </c>
    </row>
    <row r="5" spans="1:18" ht="38.25" customHeight="1">
      <c r="A5" s="37"/>
      <c r="B5" s="87"/>
      <c r="C5" s="90"/>
      <c r="D5" s="27" t="s">
        <v>45</v>
      </c>
      <c r="E5" s="45" t="s">
        <v>3</v>
      </c>
      <c r="F5" s="49">
        <v>2013</v>
      </c>
      <c r="G5" s="27">
        <v>2014</v>
      </c>
      <c r="H5" s="27">
        <v>2015</v>
      </c>
      <c r="I5" s="27">
        <v>2016</v>
      </c>
      <c r="J5" s="49">
        <v>2017</v>
      </c>
      <c r="K5" s="27">
        <v>2018</v>
      </c>
      <c r="L5" s="27">
        <v>2019</v>
      </c>
      <c r="M5" s="27">
        <v>2020</v>
      </c>
      <c r="N5" s="49">
        <v>2021</v>
      </c>
      <c r="O5" s="27">
        <v>2022</v>
      </c>
      <c r="P5" s="27">
        <v>2023</v>
      </c>
      <c r="Q5" s="27">
        <v>2024</v>
      </c>
      <c r="R5" s="84"/>
    </row>
    <row r="6" spans="1:18" ht="0.75" customHeight="1" thickBot="1">
      <c r="A6" s="38"/>
      <c r="B6" s="88"/>
      <c r="C6" s="39" t="s">
        <v>1</v>
      </c>
      <c r="D6" s="39"/>
      <c r="E6" s="39"/>
      <c r="F6" s="40"/>
      <c r="G6" s="41"/>
      <c r="H6" s="41"/>
      <c r="I6" s="41"/>
      <c r="J6" s="47"/>
      <c r="K6" s="47"/>
      <c r="L6" s="47"/>
      <c r="M6" s="47"/>
      <c r="N6" s="47"/>
      <c r="O6" s="47"/>
      <c r="P6" s="47"/>
      <c r="Q6" s="47"/>
      <c r="R6" s="42"/>
    </row>
    <row r="7" spans="1:18" ht="26.25" customHeight="1">
      <c r="A7" s="52" t="s">
        <v>43</v>
      </c>
      <c r="B7" s="17" t="s">
        <v>41</v>
      </c>
      <c r="C7" s="17"/>
      <c r="D7" s="17"/>
      <c r="E7" s="35">
        <f>SUM(E8+E9)</f>
        <v>70838215</v>
      </c>
      <c r="F7" s="35">
        <f>SUM(F8+F9)</f>
        <v>17535234</v>
      </c>
      <c r="G7" s="35">
        <f t="shared" ref="G7:I7" si="0">SUM(G8+G9)</f>
        <v>10683265</v>
      </c>
      <c r="H7" s="35">
        <f t="shared" si="0"/>
        <v>9239853</v>
      </c>
      <c r="I7" s="35">
        <f t="shared" si="0"/>
        <v>5143735</v>
      </c>
      <c r="J7" s="35"/>
      <c r="K7" s="35"/>
      <c r="L7" s="35"/>
      <c r="M7" s="35"/>
      <c r="N7" s="35"/>
      <c r="O7" s="35"/>
      <c r="P7" s="35"/>
      <c r="Q7" s="35"/>
      <c r="R7" s="53">
        <f>SUM(R8:R9)</f>
        <v>40376510</v>
      </c>
    </row>
    <row r="8" spans="1:18" ht="28.5" customHeight="1">
      <c r="A8" s="54" t="s">
        <v>47</v>
      </c>
      <c r="B8" s="18" t="s">
        <v>4</v>
      </c>
      <c r="C8" s="18"/>
      <c r="D8" s="18"/>
      <c r="E8" s="19">
        <f>SUM(E11+E24)</f>
        <v>60864982</v>
      </c>
      <c r="F8" s="19">
        <f>SUM(F11+F24)</f>
        <v>14257198</v>
      </c>
      <c r="G8" s="19">
        <f t="shared" ref="G8:I8" si="1">SUM(G11+G24)</f>
        <v>9877871</v>
      </c>
      <c r="H8" s="19">
        <f t="shared" si="1"/>
        <v>8739853</v>
      </c>
      <c r="I8" s="19">
        <f t="shared" si="1"/>
        <v>4643735</v>
      </c>
      <c r="J8" s="19"/>
      <c r="K8" s="19"/>
      <c r="L8" s="19"/>
      <c r="M8" s="19"/>
      <c r="N8" s="19"/>
      <c r="O8" s="19"/>
      <c r="P8" s="19"/>
      <c r="Q8" s="19"/>
      <c r="R8" s="55">
        <f>SUM(R11+R24)</f>
        <v>36544890</v>
      </c>
    </row>
    <row r="9" spans="1:18" ht="26.25" customHeight="1">
      <c r="A9" s="54" t="s">
        <v>48</v>
      </c>
      <c r="B9" s="18" t="s">
        <v>5</v>
      </c>
      <c r="C9" s="18"/>
      <c r="D9" s="18"/>
      <c r="E9" s="19">
        <f t="shared" ref="E9:R9" si="2">SUM(E18+E35)</f>
        <v>9973233</v>
      </c>
      <c r="F9" s="19">
        <f t="shared" si="2"/>
        <v>3278036</v>
      </c>
      <c r="G9" s="19">
        <f t="shared" si="2"/>
        <v>805394</v>
      </c>
      <c r="H9" s="19">
        <f t="shared" si="2"/>
        <v>500000</v>
      </c>
      <c r="I9" s="19">
        <f t="shared" si="2"/>
        <v>500000</v>
      </c>
      <c r="J9" s="19"/>
      <c r="K9" s="19"/>
      <c r="L9" s="19"/>
      <c r="M9" s="19"/>
      <c r="N9" s="19"/>
      <c r="O9" s="19"/>
      <c r="P9" s="19"/>
      <c r="Q9" s="19"/>
      <c r="R9" s="55">
        <f t="shared" si="2"/>
        <v>3831620</v>
      </c>
    </row>
    <row r="10" spans="1:18" ht="74.25" customHeight="1">
      <c r="A10" s="56" t="s">
        <v>49</v>
      </c>
      <c r="B10" s="20" t="s">
        <v>50</v>
      </c>
      <c r="C10" s="20"/>
      <c r="D10" s="20"/>
      <c r="E10" s="21">
        <f>SUM(E11+E18)</f>
        <v>28329230</v>
      </c>
      <c r="F10" s="21">
        <f t="shared" ref="F10:I10" si="3">SUM(F11+F18)</f>
        <v>7509659</v>
      </c>
      <c r="G10" s="21">
        <f t="shared" si="3"/>
        <v>2147989</v>
      </c>
      <c r="H10" s="21">
        <f t="shared" si="3"/>
        <v>107600</v>
      </c>
      <c r="I10" s="21">
        <f t="shared" si="3"/>
        <v>0</v>
      </c>
      <c r="J10" s="21"/>
      <c r="K10" s="21"/>
      <c r="L10" s="21"/>
      <c r="M10" s="21"/>
      <c r="N10" s="21"/>
      <c r="O10" s="21"/>
      <c r="P10" s="21"/>
      <c r="Q10" s="21"/>
      <c r="R10" s="57">
        <f>SUM(R11+R18)</f>
        <v>9765248</v>
      </c>
    </row>
    <row r="11" spans="1:18" ht="28.5" customHeight="1">
      <c r="A11" s="56"/>
      <c r="B11" s="22" t="s">
        <v>4</v>
      </c>
      <c r="C11" s="22"/>
      <c r="D11" s="22"/>
      <c r="E11" s="23">
        <f>SUM(E12:E17)</f>
        <v>28309610</v>
      </c>
      <c r="F11" s="23">
        <f>SUM(F12:F17)</f>
        <v>7490039</v>
      </c>
      <c r="G11" s="23">
        <f>SUM(G12:G17)</f>
        <v>2147989</v>
      </c>
      <c r="H11" s="23">
        <f>SUM(H12:H17)</f>
        <v>107600</v>
      </c>
      <c r="I11" s="23">
        <f>SUM(I12:I16)</f>
        <v>0</v>
      </c>
      <c r="J11" s="23"/>
      <c r="K11" s="23"/>
      <c r="L11" s="23"/>
      <c r="M11" s="23"/>
      <c r="N11" s="23"/>
      <c r="O11" s="23"/>
      <c r="P11" s="23"/>
      <c r="Q11" s="23"/>
      <c r="R11" s="58">
        <f>SUM(R12:R17)</f>
        <v>9745628</v>
      </c>
    </row>
    <row r="12" spans="1:18" ht="45.75" customHeight="1">
      <c r="A12" s="59"/>
      <c r="B12" s="4" t="s">
        <v>6</v>
      </c>
      <c r="C12" s="4" t="s">
        <v>7</v>
      </c>
      <c r="D12" s="4" t="s">
        <v>8</v>
      </c>
      <c r="E12" s="5">
        <v>5309685</v>
      </c>
      <c r="F12" s="9">
        <v>780380</v>
      </c>
      <c r="G12" s="9">
        <v>800000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60">
        <f t="shared" ref="R12:R22" si="4">SUM(F12:I12)</f>
        <v>1580380</v>
      </c>
    </row>
    <row r="13" spans="1:18" ht="31.5" customHeight="1">
      <c r="A13" s="59"/>
      <c r="B13" s="4" t="s">
        <v>26</v>
      </c>
      <c r="C13" s="4" t="s">
        <v>32</v>
      </c>
      <c r="D13" s="4" t="s">
        <v>27</v>
      </c>
      <c r="E13" s="5">
        <f>SUM(F13:G13)</f>
        <v>485301</v>
      </c>
      <c r="F13" s="9">
        <v>346502</v>
      </c>
      <c r="G13" s="9">
        <v>138799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60">
        <f t="shared" si="4"/>
        <v>485301</v>
      </c>
    </row>
    <row r="14" spans="1:18" ht="72.75" customHeight="1">
      <c r="A14" s="59"/>
      <c r="B14" s="4" t="s">
        <v>9</v>
      </c>
      <c r="C14" s="4" t="s">
        <v>10</v>
      </c>
      <c r="D14" s="4" t="s">
        <v>29</v>
      </c>
      <c r="E14" s="5">
        <v>1186325</v>
      </c>
      <c r="F14" s="9">
        <v>153507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60">
        <f t="shared" si="4"/>
        <v>153507</v>
      </c>
    </row>
    <row r="15" spans="1:18" ht="33" customHeight="1">
      <c r="A15" s="59"/>
      <c r="B15" s="4" t="s">
        <v>23</v>
      </c>
      <c r="C15" s="4" t="s">
        <v>10</v>
      </c>
      <c r="D15" s="4" t="s">
        <v>28</v>
      </c>
      <c r="E15" s="5">
        <v>19818699</v>
      </c>
      <c r="F15" s="9">
        <v>6016840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60">
        <f t="shared" si="4"/>
        <v>6016840</v>
      </c>
    </row>
    <row r="16" spans="1:18" ht="33" customHeight="1">
      <c r="A16" s="59"/>
      <c r="B16" s="4" t="s">
        <v>56</v>
      </c>
      <c r="C16" s="4" t="s">
        <v>57</v>
      </c>
      <c r="D16" s="43" t="s">
        <v>27</v>
      </c>
      <c r="E16" s="9">
        <v>346780</v>
      </c>
      <c r="F16" s="9">
        <v>162310</v>
      </c>
      <c r="G16" s="9">
        <v>184470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60">
        <f t="shared" si="4"/>
        <v>346780</v>
      </c>
    </row>
    <row r="17" spans="1:18" ht="38.25" customHeight="1">
      <c r="A17" s="59"/>
      <c r="B17" s="4" t="s">
        <v>58</v>
      </c>
      <c r="C17" s="4" t="s">
        <v>10</v>
      </c>
      <c r="D17" s="43" t="s">
        <v>31</v>
      </c>
      <c r="E17" s="9">
        <v>1162820</v>
      </c>
      <c r="F17" s="9">
        <v>30500</v>
      </c>
      <c r="G17" s="9">
        <v>1024720</v>
      </c>
      <c r="H17" s="9">
        <v>107600</v>
      </c>
      <c r="I17" s="9"/>
      <c r="J17" s="9"/>
      <c r="K17" s="9"/>
      <c r="L17" s="9"/>
      <c r="M17" s="9"/>
      <c r="N17" s="9"/>
      <c r="O17" s="9"/>
      <c r="P17" s="9"/>
      <c r="Q17" s="9"/>
      <c r="R17" s="60">
        <f t="shared" si="4"/>
        <v>1162820</v>
      </c>
    </row>
    <row r="18" spans="1:18" ht="26.25" customHeight="1">
      <c r="A18" s="56"/>
      <c r="B18" s="22" t="s">
        <v>5</v>
      </c>
      <c r="C18" s="22"/>
      <c r="D18" s="22"/>
      <c r="E18" s="24">
        <f>SUM(E19)</f>
        <v>19620</v>
      </c>
      <c r="F18" s="24">
        <f>SUM(F19)</f>
        <v>19620</v>
      </c>
      <c r="G18" s="24">
        <f t="shared" ref="G18:I18" si="5">SUM(G19)</f>
        <v>0</v>
      </c>
      <c r="H18" s="24">
        <f t="shared" si="5"/>
        <v>0</v>
      </c>
      <c r="I18" s="24">
        <f t="shared" si="5"/>
        <v>0</v>
      </c>
      <c r="J18" s="24"/>
      <c r="K18" s="24"/>
      <c r="L18" s="24"/>
      <c r="M18" s="24"/>
      <c r="N18" s="24"/>
      <c r="O18" s="24"/>
      <c r="P18" s="24"/>
      <c r="Q18" s="24"/>
      <c r="R18" s="57">
        <f t="shared" si="4"/>
        <v>19620</v>
      </c>
    </row>
    <row r="19" spans="1:18" ht="43.5" customHeight="1">
      <c r="A19" s="59"/>
      <c r="B19" s="4" t="s">
        <v>6</v>
      </c>
      <c r="C19" s="4" t="s">
        <v>7</v>
      </c>
      <c r="D19" s="12">
        <v>2013</v>
      </c>
      <c r="E19" s="7">
        <v>19620</v>
      </c>
      <c r="F19" s="10">
        <v>19620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60">
        <f t="shared" si="4"/>
        <v>19620</v>
      </c>
    </row>
    <row r="20" spans="1:18" ht="43.5" customHeight="1">
      <c r="A20" s="59" t="s">
        <v>51</v>
      </c>
      <c r="B20" s="4" t="s">
        <v>52</v>
      </c>
      <c r="C20" s="11"/>
      <c r="D20" s="11"/>
      <c r="E20" s="5"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60">
        <f t="shared" si="4"/>
        <v>0</v>
      </c>
    </row>
    <row r="21" spans="1:18" ht="26.25" customHeight="1">
      <c r="A21" s="59"/>
      <c r="B21" s="6" t="s">
        <v>4</v>
      </c>
      <c r="C21" s="12"/>
      <c r="D21" s="12"/>
      <c r="E21" s="7"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60">
        <f t="shared" si="4"/>
        <v>0</v>
      </c>
    </row>
    <row r="22" spans="1:18" ht="23.25" customHeight="1" thickBot="1">
      <c r="A22" s="64"/>
      <c r="B22" s="75" t="s">
        <v>5</v>
      </c>
      <c r="C22" s="76"/>
      <c r="D22" s="76"/>
      <c r="E22" s="77">
        <v>0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69">
        <f t="shared" si="4"/>
        <v>0</v>
      </c>
    </row>
    <row r="23" spans="1:18" ht="25.5" customHeight="1">
      <c r="A23" s="70" t="s">
        <v>54</v>
      </c>
      <c r="B23" s="71" t="s">
        <v>53</v>
      </c>
      <c r="C23" s="71"/>
      <c r="D23" s="71"/>
      <c r="E23" s="72">
        <v>40585462</v>
      </c>
      <c r="F23" s="73">
        <f>SUM(F24+F35)</f>
        <v>10025575</v>
      </c>
      <c r="G23" s="73">
        <f>SUM(G24+G35)</f>
        <v>8535276</v>
      </c>
      <c r="H23" s="73">
        <f>SUM(H24+H35)</f>
        <v>9132253</v>
      </c>
      <c r="I23" s="73">
        <f>SUM(I24+I35)</f>
        <v>5143735</v>
      </c>
      <c r="J23" s="73"/>
      <c r="K23" s="73"/>
      <c r="L23" s="73"/>
      <c r="M23" s="73"/>
      <c r="N23" s="73"/>
      <c r="O23" s="73"/>
      <c r="P23" s="73"/>
      <c r="Q23" s="73"/>
      <c r="R23" s="74">
        <f>SUM(R24+R35)</f>
        <v>30611262</v>
      </c>
    </row>
    <row r="24" spans="1:18" ht="24.75" customHeight="1">
      <c r="A24" s="56"/>
      <c r="B24" s="22" t="s">
        <v>4</v>
      </c>
      <c r="C24" s="22"/>
      <c r="D24" s="22"/>
      <c r="E24" s="23">
        <f>SUM(E25+E26+E27+E32+E33+E34+E28)</f>
        <v>32555372</v>
      </c>
      <c r="F24" s="23">
        <f>SUM(F25+F26+F27+F32+F33+F34+F28)</f>
        <v>6767159</v>
      </c>
      <c r="G24" s="23">
        <f>SUM(G25+G26+G27+G32+G33+G34+G28)</f>
        <v>7729882</v>
      </c>
      <c r="H24" s="23">
        <f>SUM(H25+H26+H27+H32+H33+H34+H28)</f>
        <v>8632253</v>
      </c>
      <c r="I24" s="23">
        <f t="shared" ref="I24" si="6">SUM(I25+I26+I27+I32+I33+I34)</f>
        <v>4643735</v>
      </c>
      <c r="J24" s="23"/>
      <c r="K24" s="23"/>
      <c r="L24" s="23"/>
      <c r="M24" s="23"/>
      <c r="N24" s="23"/>
      <c r="O24" s="23"/>
      <c r="P24" s="23"/>
      <c r="Q24" s="23"/>
      <c r="R24" s="57">
        <f>SUM(R25+R26+R27+R32+R33+R34+R28)</f>
        <v>26799262</v>
      </c>
    </row>
    <row r="25" spans="1:18" ht="46.5" customHeight="1">
      <c r="A25" s="59"/>
      <c r="B25" s="11" t="s">
        <v>22</v>
      </c>
      <c r="C25" s="4" t="s">
        <v>12</v>
      </c>
      <c r="D25" s="4" t="s">
        <v>18</v>
      </c>
      <c r="E25" s="5">
        <v>65191</v>
      </c>
      <c r="F25" s="9">
        <v>29336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60">
        <v>0</v>
      </c>
    </row>
    <row r="26" spans="1:18" ht="60.75" customHeight="1">
      <c r="A26" s="59"/>
      <c r="B26" s="13" t="s">
        <v>39</v>
      </c>
      <c r="C26" s="4" t="s">
        <v>12</v>
      </c>
      <c r="D26" s="14" t="s">
        <v>27</v>
      </c>
      <c r="E26" s="15">
        <v>250000</v>
      </c>
      <c r="F26" s="16">
        <v>100000</v>
      </c>
      <c r="G26" s="9">
        <v>150000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60">
        <f>SUM(F26:I26)</f>
        <v>250000</v>
      </c>
    </row>
    <row r="27" spans="1:18" ht="37.5" customHeight="1">
      <c r="A27" s="59"/>
      <c r="B27" s="11" t="s">
        <v>30</v>
      </c>
      <c r="C27" s="4" t="s">
        <v>12</v>
      </c>
      <c r="D27" s="4" t="s">
        <v>31</v>
      </c>
      <c r="E27" s="5">
        <f>SUM(F27:H27)</f>
        <v>650400</v>
      </c>
      <c r="F27" s="9">
        <v>216800</v>
      </c>
      <c r="G27" s="9">
        <v>216800</v>
      </c>
      <c r="H27" s="9">
        <v>216800</v>
      </c>
      <c r="I27" s="9"/>
      <c r="J27" s="9"/>
      <c r="K27" s="9"/>
      <c r="L27" s="9"/>
      <c r="M27" s="9"/>
      <c r="N27" s="9"/>
      <c r="O27" s="9"/>
      <c r="P27" s="9"/>
      <c r="Q27" s="9"/>
      <c r="R27" s="60">
        <f>SUM(F27:I27)</f>
        <v>650400</v>
      </c>
    </row>
    <row r="28" spans="1:18" ht="47.25" customHeight="1">
      <c r="A28" s="59"/>
      <c r="B28" s="50" t="s">
        <v>59</v>
      </c>
      <c r="C28" s="14"/>
      <c r="D28" s="14" t="s">
        <v>31</v>
      </c>
      <c r="E28" s="15">
        <v>66328</v>
      </c>
      <c r="F28" s="51">
        <v>5627</v>
      </c>
      <c r="G28" s="51">
        <v>34686</v>
      </c>
      <c r="H28" s="51">
        <v>26015</v>
      </c>
      <c r="I28" s="51"/>
      <c r="J28" s="51"/>
      <c r="K28" s="51"/>
      <c r="L28" s="51"/>
      <c r="M28" s="51"/>
      <c r="N28" s="51"/>
      <c r="O28" s="51"/>
      <c r="P28" s="51"/>
      <c r="Q28" s="51"/>
      <c r="R28" s="61">
        <f>SUM(F28:H28)</f>
        <v>66328</v>
      </c>
    </row>
    <row r="29" spans="1:18" ht="72" customHeight="1">
      <c r="A29" s="62"/>
      <c r="B29" s="91" t="s">
        <v>0</v>
      </c>
      <c r="C29" s="91" t="s">
        <v>33</v>
      </c>
      <c r="D29" s="91" t="s">
        <v>34</v>
      </c>
      <c r="E29" s="91" t="s">
        <v>35</v>
      </c>
      <c r="F29" s="91">
        <v>2013</v>
      </c>
      <c r="G29" s="91">
        <v>2014</v>
      </c>
      <c r="H29" s="91">
        <v>2015</v>
      </c>
      <c r="I29" s="91">
        <v>2016</v>
      </c>
      <c r="J29" s="44"/>
      <c r="K29" s="44"/>
      <c r="L29" s="44"/>
      <c r="M29" s="44"/>
      <c r="N29" s="44"/>
      <c r="O29" s="44"/>
      <c r="P29" s="44"/>
      <c r="Q29" s="44"/>
      <c r="R29" s="82" t="s">
        <v>36</v>
      </c>
    </row>
    <row r="30" spans="1:18" ht="0.75" customHeight="1">
      <c r="A30" s="62"/>
      <c r="B30" s="90"/>
      <c r="C30" s="90"/>
      <c r="D30" s="90"/>
      <c r="E30" s="90"/>
      <c r="F30" s="90"/>
      <c r="G30" s="90"/>
      <c r="H30" s="90"/>
      <c r="I30" s="90"/>
      <c r="J30" s="45"/>
      <c r="K30" s="45"/>
      <c r="L30" s="45"/>
      <c r="M30" s="45"/>
      <c r="N30" s="45"/>
      <c r="O30" s="45"/>
      <c r="P30" s="45"/>
      <c r="Q30" s="45"/>
      <c r="R30" s="83"/>
    </row>
    <row r="31" spans="1:18" ht="72" hidden="1" customHeight="1">
      <c r="A31" s="62"/>
      <c r="B31" s="92"/>
      <c r="C31" s="46" t="s">
        <v>1</v>
      </c>
      <c r="D31" s="46"/>
      <c r="E31" s="46"/>
      <c r="F31" s="92"/>
      <c r="G31" s="92"/>
      <c r="H31" s="92"/>
      <c r="I31" s="92"/>
      <c r="J31" s="46"/>
      <c r="K31" s="46"/>
      <c r="L31" s="46"/>
      <c r="M31" s="46"/>
      <c r="N31" s="46"/>
      <c r="O31" s="46"/>
      <c r="P31" s="46"/>
      <c r="Q31" s="46"/>
      <c r="R31" s="84"/>
    </row>
    <row r="32" spans="1:18" ht="54.75" customHeight="1">
      <c r="A32" s="59"/>
      <c r="B32" s="4" t="s">
        <v>24</v>
      </c>
      <c r="C32" s="4" t="s">
        <v>12</v>
      </c>
      <c r="D32" s="4" t="s">
        <v>13</v>
      </c>
      <c r="E32" s="5">
        <v>30274247</v>
      </c>
      <c r="F32" s="9">
        <v>6090072</v>
      </c>
      <c r="G32" s="9">
        <v>7022664</v>
      </c>
      <c r="H32" s="9">
        <v>8076063</v>
      </c>
      <c r="I32" s="9">
        <v>4643735</v>
      </c>
      <c r="J32" s="9"/>
      <c r="K32" s="9"/>
      <c r="L32" s="9"/>
      <c r="M32" s="9"/>
      <c r="N32" s="9"/>
      <c r="O32" s="9"/>
      <c r="P32" s="9"/>
      <c r="Q32" s="9"/>
      <c r="R32" s="60">
        <f>SUM(F32:I32)</f>
        <v>25832534</v>
      </c>
    </row>
    <row r="33" spans="1:19" ht="42" customHeight="1">
      <c r="A33" s="59"/>
      <c r="B33" s="11" t="s">
        <v>25</v>
      </c>
      <c r="C33" s="4" t="s">
        <v>12</v>
      </c>
      <c r="D33" s="4" t="s">
        <v>18</v>
      </c>
      <c r="E33" s="5">
        <v>40824</v>
      </c>
      <c r="F33" s="9">
        <v>25324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60">
        <v>0</v>
      </c>
    </row>
    <row r="34" spans="1:19" ht="42" customHeight="1">
      <c r="A34" s="59"/>
      <c r="B34" s="11" t="s">
        <v>20</v>
      </c>
      <c r="C34" s="4" t="s">
        <v>12</v>
      </c>
      <c r="D34" s="4" t="s">
        <v>21</v>
      </c>
      <c r="E34" s="5">
        <v>1208382</v>
      </c>
      <c r="F34" s="9">
        <v>300000</v>
      </c>
      <c r="G34" s="9">
        <v>305732</v>
      </c>
      <c r="H34" s="9">
        <v>313375</v>
      </c>
      <c r="I34" s="9"/>
      <c r="J34" s="9"/>
      <c r="K34" s="9"/>
      <c r="L34" s="9"/>
      <c r="M34" s="9"/>
      <c r="N34" s="9"/>
      <c r="O34" s="9"/>
      <c r="P34" s="9"/>
      <c r="Q34" s="9"/>
      <c r="R34" s="60"/>
    </row>
    <row r="35" spans="1:19" ht="29.25" customHeight="1">
      <c r="A35" s="56"/>
      <c r="B35" s="22" t="s">
        <v>5</v>
      </c>
      <c r="C35" s="25"/>
      <c r="D35" s="25"/>
      <c r="E35" s="26">
        <f>SUM(E36:E42)</f>
        <v>9953613</v>
      </c>
      <c r="F35" s="26">
        <f>SUM(F36:F42)</f>
        <v>3258416</v>
      </c>
      <c r="G35" s="26">
        <f>SUM(G36:G42)</f>
        <v>805394</v>
      </c>
      <c r="H35" s="26">
        <f t="shared" ref="H35:R35" si="7">SUM(H37:H42)</f>
        <v>500000</v>
      </c>
      <c r="I35" s="26">
        <f t="shared" si="7"/>
        <v>500000</v>
      </c>
      <c r="J35" s="26"/>
      <c r="K35" s="26"/>
      <c r="L35" s="26"/>
      <c r="M35" s="26"/>
      <c r="N35" s="26"/>
      <c r="O35" s="26"/>
      <c r="P35" s="26"/>
      <c r="Q35" s="26"/>
      <c r="R35" s="63">
        <f t="shared" si="7"/>
        <v>3812000</v>
      </c>
    </row>
    <row r="36" spans="1:19" ht="29.25" customHeight="1">
      <c r="A36" s="59"/>
      <c r="B36" s="12" t="s">
        <v>60</v>
      </c>
      <c r="C36" s="4" t="s">
        <v>12</v>
      </c>
      <c r="D36" s="79" t="s">
        <v>27</v>
      </c>
      <c r="E36" s="80">
        <v>77000</v>
      </c>
      <c r="F36" s="80">
        <v>2000</v>
      </c>
      <c r="G36" s="80">
        <v>75000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/>
    </row>
    <row r="37" spans="1:19" ht="49.5" customHeight="1">
      <c r="A37" s="59"/>
      <c r="B37" s="11" t="s">
        <v>38</v>
      </c>
      <c r="C37" s="4" t="s">
        <v>12</v>
      </c>
      <c r="D37" s="4" t="s">
        <v>14</v>
      </c>
      <c r="E37" s="5">
        <v>6808000</v>
      </c>
      <c r="F37" s="9">
        <v>2000000</v>
      </c>
      <c r="G37" s="9">
        <v>500000</v>
      </c>
      <c r="H37" s="9">
        <v>500000</v>
      </c>
      <c r="I37" s="9">
        <v>500000</v>
      </c>
      <c r="J37" s="9"/>
      <c r="K37" s="9"/>
      <c r="L37" s="9"/>
      <c r="M37" s="9"/>
      <c r="N37" s="9"/>
      <c r="O37" s="9"/>
      <c r="P37" s="9"/>
      <c r="Q37" s="9"/>
      <c r="R37" s="60">
        <f>SUM(F37:I37)</f>
        <v>3500000</v>
      </c>
    </row>
    <row r="38" spans="1:19" ht="67.5" customHeight="1">
      <c r="A38" s="59"/>
      <c r="B38" s="11" t="s">
        <v>15</v>
      </c>
      <c r="C38" s="4" t="s">
        <v>12</v>
      </c>
      <c r="D38" s="4" t="s">
        <v>11</v>
      </c>
      <c r="E38" s="5">
        <v>25981</v>
      </c>
      <c r="F38" s="9">
        <v>4138</v>
      </c>
      <c r="G38" s="9">
        <v>15203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60">
        <v>0</v>
      </c>
    </row>
    <row r="39" spans="1:19" ht="67.5" customHeight="1">
      <c r="A39" s="59"/>
      <c r="B39" s="11" t="s">
        <v>16</v>
      </c>
      <c r="C39" s="4" t="s">
        <v>12</v>
      </c>
      <c r="D39" s="4" t="s">
        <v>11</v>
      </c>
      <c r="E39" s="5">
        <v>634332</v>
      </c>
      <c r="F39" s="9">
        <v>343978</v>
      </c>
      <c r="G39" s="9">
        <v>215191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60">
        <v>0</v>
      </c>
    </row>
    <row r="40" spans="1:19" ht="67.5" customHeight="1">
      <c r="A40" s="59"/>
      <c r="B40" s="11" t="s">
        <v>17</v>
      </c>
      <c r="C40" s="4" t="s">
        <v>12</v>
      </c>
      <c r="D40" s="4" t="s">
        <v>18</v>
      </c>
      <c r="E40" s="5">
        <v>1996300</v>
      </c>
      <c r="F40" s="9">
        <v>596300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0">
        <v>0</v>
      </c>
    </row>
    <row r="41" spans="1:19" ht="39.75" customHeight="1">
      <c r="A41" s="59"/>
      <c r="B41" s="11" t="s">
        <v>19</v>
      </c>
      <c r="C41" s="4" t="s">
        <v>12</v>
      </c>
      <c r="D41" s="4" t="s">
        <v>18</v>
      </c>
      <c r="E41" s="5">
        <v>162000</v>
      </c>
      <c r="F41" s="9">
        <v>112000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0">
        <v>112000</v>
      </c>
    </row>
    <row r="42" spans="1:19" ht="45" customHeight="1" thickBot="1">
      <c r="A42" s="64"/>
      <c r="B42" s="65" t="s">
        <v>40</v>
      </c>
      <c r="C42" s="66" t="s">
        <v>12</v>
      </c>
      <c r="D42" s="66" t="s">
        <v>18</v>
      </c>
      <c r="E42" s="67">
        <v>250000</v>
      </c>
      <c r="F42" s="68">
        <v>200000</v>
      </c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9">
        <f>SUM(F42:I42)</f>
        <v>200000</v>
      </c>
    </row>
    <row r="43" spans="1:19" ht="66" customHeight="1">
      <c r="A43" s="29"/>
      <c r="B43" s="28"/>
      <c r="C43" s="28"/>
      <c r="D43" s="28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9"/>
    </row>
    <row r="44" spans="1:19" ht="26.25" customHeight="1">
      <c r="A44" s="29"/>
      <c r="B44" s="31"/>
      <c r="C44" s="31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0"/>
      <c r="S44" s="29"/>
    </row>
    <row r="45" spans="1:19" ht="39" customHeight="1">
      <c r="A45" s="29"/>
      <c r="B45" s="28"/>
      <c r="C45" s="28"/>
      <c r="D45" s="28"/>
      <c r="E45" s="33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9"/>
    </row>
    <row r="46" spans="1:19" ht="46.5" customHeight="1">
      <c r="A46" s="29"/>
      <c r="B46" s="28"/>
      <c r="C46" s="28"/>
      <c r="D46" s="28"/>
      <c r="E46" s="3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9"/>
    </row>
    <row r="47" spans="1:19" ht="46.5" customHeight="1">
      <c r="A47" s="29"/>
      <c r="B47" s="28"/>
      <c r="C47" s="28"/>
      <c r="D47" s="28"/>
      <c r="E47" s="3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9"/>
    </row>
    <row r="48" spans="1:19" ht="56.25" customHeight="1">
      <c r="A48" s="29"/>
      <c r="B48" s="28"/>
      <c r="C48" s="28"/>
      <c r="D48" s="28"/>
      <c r="E48" s="33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9"/>
    </row>
    <row r="49" spans="1:19">
      <c r="A49" s="29"/>
      <c r="B49" s="31"/>
      <c r="C49" s="31"/>
      <c r="D49" s="31"/>
      <c r="E49" s="34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0"/>
      <c r="S49" s="29"/>
    </row>
    <row r="50" spans="1:19">
      <c r="A50" s="29"/>
      <c r="B50" s="28"/>
      <c r="C50" s="28"/>
      <c r="D50" s="28"/>
      <c r="E50" s="33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9"/>
    </row>
    <row r="51" spans="1:19">
      <c r="A51" s="29"/>
      <c r="B51" s="31"/>
      <c r="C51" s="31"/>
      <c r="D51" s="31"/>
      <c r="E51" s="34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0"/>
      <c r="S51" s="29"/>
    </row>
    <row r="52" spans="1:19">
      <c r="A52" s="29"/>
      <c r="B52" s="28"/>
      <c r="C52" s="28"/>
      <c r="D52" s="28"/>
      <c r="E52" s="33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29"/>
    </row>
    <row r="53" spans="1:19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:19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</sheetData>
  <mergeCells count="13">
    <mergeCell ref="R29:R31"/>
    <mergeCell ref="R4:R5"/>
    <mergeCell ref="B4:B6"/>
    <mergeCell ref="C4:C5"/>
    <mergeCell ref="B29:B31"/>
    <mergeCell ref="C29:C30"/>
    <mergeCell ref="D29:D30"/>
    <mergeCell ref="E29:E30"/>
    <mergeCell ref="F29:F31"/>
    <mergeCell ref="G29:G31"/>
    <mergeCell ref="H29:H31"/>
    <mergeCell ref="I29:I31"/>
    <mergeCell ref="F4:Q4"/>
  </mergeCells>
  <pageMargins left="0.70866141732283472" right="0.70866141732283472" top="0.74803149606299213" bottom="0.74803149606299213" header="0.31496062992125984" footer="0.31496062992125984"/>
  <pageSetup paperSize="8" scale="77" orientation="landscape" horizontalDpi="4294967293" r:id="rId1"/>
  <headerFooter>
    <oddHeader xml:space="preserve">&amp;RZałącznik Nr  2
do Uchwały nr XXXII-354/2013 Rady Powiatu Wołomińskiego z dnia 27 sierpnia 2013 r.
</oddHeader>
  </headerFooter>
  <rowBreaks count="2" manualBreakCount="2">
    <brk id="28" max="17" man="1"/>
    <brk id="42" max="16383" man="1"/>
  </rowBreaks>
  <colBreaks count="1" manualBreakCount="1">
    <brk id="1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2013-09-02T13:28:42Z</cp:lastPrinted>
  <dcterms:created xsi:type="dcterms:W3CDTF">2012-11-14T18:24:19Z</dcterms:created>
  <dcterms:modified xsi:type="dcterms:W3CDTF">2013-09-03T07:40:33Z</dcterms:modified>
</cp:coreProperties>
</file>